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!!治山担当\07  現場関係\R7\工事\Ｒ７馬林　地すべり　つるぎ町柴内　山腹工事（担い手確保型）\01_当初設計\PPI\"/>
    </mc:Choice>
  </mc:AlternateContent>
  <xr:revisionPtr revIDLastSave="0" documentId="13_ncr:1_{F7C25494-0B93-4CA1-A574-695962DA0A2E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工事費内訳書!$A$1:$G$80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工事費内訳書!$G$80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工事費内訳書!$I$80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9" l="1"/>
  <c r="G14" i="59"/>
  <c r="G15" i="59"/>
  <c r="G25" i="59"/>
  <c r="G32" i="59"/>
  <c r="G41" i="59"/>
  <c r="G40" i="59" s="1"/>
  <c r="G42" i="59"/>
  <c r="G51" i="59"/>
  <c r="G52" i="59"/>
  <c r="G53" i="59"/>
  <c r="G59" i="59"/>
  <c r="G60" i="59"/>
  <c r="G61" i="59"/>
  <c r="G67" i="59"/>
  <c r="G68" i="59"/>
  <c r="G69" i="59"/>
  <c r="G73" i="59"/>
  <c r="G74" i="59"/>
  <c r="G76" i="59"/>
  <c r="G12" i="59" l="1"/>
  <c r="G11" i="59" s="1"/>
  <c r="G10" i="59" s="1"/>
  <c r="G79" i="59" s="1"/>
  <c r="G80" i="59" s="1"/>
</calcChain>
</file>

<file path=xl/sharedStrings.xml><?xml version="1.0" encoding="utf-8"?>
<sst xmlns="http://schemas.openxmlformats.org/spreadsheetml/2006/main" count="155" uniqueCount="81">
  <si>
    <t>住　　　　所</t>
  </si>
  <si>
    <t>商号又は名称</t>
  </si>
  <si>
    <t>代 表 者 名</t>
  </si>
  <si>
    <t>工事費内訳書</t>
  </si>
  <si>
    <t>工 事 名</t>
  </si>
  <si>
    <t>Ｒ７馬林　地すべり　つるぎ町柴内　山腹工事（担い手確保型）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</si>
  <si>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</si>
  <si>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</si>
  <si>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</si>
  <si>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</si>
  <si>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</si>
  <si>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</si>
  <si>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</si>
  <si>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</si>
  <si>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</si>
  <si>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</si>
  <si>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水路工
_x000D_</t>
  </si>
  <si>
    <t>m3</t>
  </si>
  <si>
    <t>㎡</t>
  </si>
  <si>
    <t>呑口工
_x000D_</t>
  </si>
  <si>
    <t>硬質ポリ塩化ビニル管
_x000D_薄肉管VU　径150　長4.0m</t>
  </si>
  <si>
    <t>本</t>
  </si>
  <si>
    <t>既設構造物取壊し
_x000D_</t>
  </si>
  <si>
    <t>ton</t>
  </si>
  <si>
    <t>台</t>
  </si>
  <si>
    <t>建設廃材
_x000D_鉄くず</t>
  </si>
  <si>
    <t>土留工・帯工
_x000D_</t>
  </si>
  <si>
    <t>掛㎡</t>
  </si>
  <si>
    <t>硬質ポリ塩化ビニル管
_x000D_薄肉型VU φ150</t>
  </si>
  <si>
    <t>ｍ</t>
  </si>
  <si>
    <t>暗きょ工
_x000D_地上ボーリング</t>
  </si>
  <si>
    <t>暗きょ工
_x000D_地上ボーリング B1</t>
  </si>
  <si>
    <t>水道用硬質ポリ塩化ビニル管継手（TS継手）
_x000D_エルボ　　　A形　径75</t>
  </si>
  <si>
    <t>個</t>
  </si>
  <si>
    <t>回</t>
  </si>
  <si>
    <t>暗きょ工
_x000D_集水ボーリング</t>
  </si>
  <si>
    <t>仮設工
_x000D_</t>
  </si>
  <si>
    <t>仮設工
_x000D_索道</t>
  </si>
  <si>
    <t>基</t>
  </si>
  <si>
    <t>ウインチベース架設・撤去
_x000D_架設・撤去,３ヵ月～６ヵ月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</si>
  <si>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</si>
  <si>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</si>
  <si>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</si>
  <si>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</si>
  <si>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</si>
  <si>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</si>
  <si>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</si>
  <si>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</si>
  <si>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</si>
  <si>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コンクリート打設
索道打設
18-8-40(高炉)</t>
    <phoneticPr fontId="7"/>
  </si>
  <si>
    <t>基礎コンクリート
索道打設
18-8-40(高炉)</t>
    <phoneticPr fontId="7"/>
  </si>
  <si>
    <t>型枠工
一般型枠</t>
    <phoneticPr fontId="7"/>
  </si>
  <si>
    <t xml:space="preserve">敷栗石工
5-15cm
</t>
    <phoneticPr fontId="7"/>
  </si>
  <si>
    <t>目地板
瀝青質目地板 t=10mm</t>
    <phoneticPr fontId="7"/>
  </si>
  <si>
    <t>機械掘削
礫質土</t>
    <phoneticPr fontId="7"/>
  </si>
  <si>
    <t>機械掘削(ルーズ)
礫質土</t>
    <phoneticPr fontId="7"/>
  </si>
  <si>
    <t xml:space="preserve">残土処分費
</t>
    <phoneticPr fontId="7"/>
  </si>
  <si>
    <t>コンクリート打設
18-8-40(高炉)</t>
    <phoneticPr fontId="7"/>
  </si>
  <si>
    <t xml:space="preserve">裏石積工
t=15 割栗石5-15cm </t>
    <phoneticPr fontId="7"/>
  </si>
  <si>
    <t xml:space="preserve">敷栗石工
敷均し,割栗石 5-15mm
</t>
    <phoneticPr fontId="7"/>
  </si>
  <si>
    <t>構造物取壊し
無筋構造物</t>
    <phoneticPr fontId="7"/>
  </si>
  <si>
    <t>ケーブルクレーン資材運搬
コンクリート殻</t>
    <phoneticPr fontId="7"/>
  </si>
  <si>
    <t>ケーブルクレーン資材運搬
コルゲート</t>
    <phoneticPr fontId="7"/>
  </si>
  <si>
    <t>建設廃材
コンクリート殻</t>
    <rPh sb="11" eb="12">
      <t>ガラ</t>
    </rPh>
    <phoneticPr fontId="7"/>
  </si>
  <si>
    <t>足場設置・撤去
単管傾斜足場</t>
    <phoneticPr fontId="7"/>
  </si>
  <si>
    <t>足場設置・撤去
単管足場</t>
    <phoneticPr fontId="7"/>
  </si>
  <si>
    <t>土砂掘削面整形
礫質土</t>
    <phoneticPr fontId="7"/>
  </si>
  <si>
    <t>ボーリング
地表,ﾚｷ質土,φ90mm</t>
    <phoneticPr fontId="7"/>
  </si>
  <si>
    <t>保孔管
地表,VP40(ストレーナ加工有)</t>
    <rPh sb="17" eb="19">
      <t>カコウ</t>
    </rPh>
    <rPh sb="19" eb="20">
      <t>ア</t>
    </rPh>
    <phoneticPr fontId="7"/>
  </si>
  <si>
    <t>孔口保孔管
地表,VP75</t>
    <phoneticPr fontId="7"/>
  </si>
  <si>
    <t>ボーリング仮設機材
地表</t>
    <phoneticPr fontId="7"/>
  </si>
  <si>
    <t>ボーリング
集水井内,軟岩,φ90mm</t>
    <phoneticPr fontId="7"/>
  </si>
  <si>
    <t>ボーリング
集水井内,ﾚｷ質土,φ90mm</t>
    <phoneticPr fontId="7"/>
  </si>
  <si>
    <t>保孔管
集水井内,VP40(ストレーナ加工有)</t>
    <rPh sb="19" eb="21">
      <t>カコウ</t>
    </rPh>
    <rPh sb="21" eb="22">
      <t>ア</t>
    </rPh>
    <phoneticPr fontId="7"/>
  </si>
  <si>
    <t>孔口保孔管
集水井内,VP75</t>
    <phoneticPr fontId="7"/>
  </si>
  <si>
    <t>ボーリング仮設機材
集水井内</t>
    <phoneticPr fontId="7"/>
  </si>
  <si>
    <t>ケーブルクレーン架設･撤去
架設・撤去</t>
    <phoneticPr fontId="7"/>
  </si>
  <si>
    <t>アンカー架設・撤去
機械施工</t>
    <phoneticPr fontId="7"/>
  </si>
  <si>
    <t>ダンプトラック運搬
残土
L=13.9km</t>
    <rPh sb="10" eb="12">
      <t>ザンド</t>
    </rPh>
    <phoneticPr fontId="7"/>
  </si>
  <si>
    <t>ダンプトラック運搬
コンクリート塊
L=12.2km</t>
    <phoneticPr fontId="7"/>
  </si>
  <si>
    <t>ダンプトラック運搬
鉄くず
L=17.8km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</si>
</sst>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82"/>
  <sheetViews>
    <sheetView showGridLines="0" tabSelected="1" topLeftCell="A19" zoomScaleNormal="100" zoomScaleSheetLayoutView="100" workbookViewId="0">
      <selection activeCell="D38" sqref="D38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+G11+G73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+G13+G40+G51+G59+G67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13</v>
      </c>
      <c r="F14" s="11">
        <v>1</v>
      </c>
      <c r="G14" s="12">
        <f>+G15+G25+G32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13</v>
      </c>
      <c r="F15" s="11">
        <v>1</v>
      </c>
      <c r="G15" s="12">
        <f>+G16+G17+G18+G19+G20+G21+G22+G23+G24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49</v>
      </c>
      <c r="E16" s="10" t="s">
        <v>17</v>
      </c>
      <c r="F16" s="11">
        <v>71.5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50</v>
      </c>
      <c r="E17" s="10" t="s">
        <v>17</v>
      </c>
      <c r="F17" s="11">
        <v>7.2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51</v>
      </c>
      <c r="E18" s="10" t="s">
        <v>18</v>
      </c>
      <c r="F18" s="11">
        <v>338.9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52</v>
      </c>
      <c r="E19" s="10" t="s">
        <v>17</v>
      </c>
      <c r="F19" s="11">
        <v>43.3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53</v>
      </c>
      <c r="E20" s="10" t="s">
        <v>18</v>
      </c>
      <c r="F20" s="11">
        <v>11.2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54</v>
      </c>
      <c r="E21" s="10" t="s">
        <v>17</v>
      </c>
      <c r="F21" s="11">
        <v>243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55</v>
      </c>
      <c r="E22" s="10" t="s">
        <v>17</v>
      </c>
      <c r="F22" s="11">
        <v>117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78</v>
      </c>
      <c r="E23" s="10" t="s">
        <v>17</v>
      </c>
      <c r="F23" s="11">
        <v>173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56</v>
      </c>
      <c r="E24" s="10" t="s">
        <v>17</v>
      </c>
      <c r="F24" s="11">
        <v>173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19</v>
      </c>
      <c r="E25" s="10" t="s">
        <v>13</v>
      </c>
      <c r="F25" s="11">
        <v>1</v>
      </c>
      <c r="G25" s="12">
        <f>+G26+G27+G28+G29+G30+G31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57</v>
      </c>
      <c r="E26" s="10" t="s">
        <v>17</v>
      </c>
      <c r="F26" s="11">
        <v>3.4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51</v>
      </c>
      <c r="E27" s="10" t="s">
        <v>18</v>
      </c>
      <c r="F27" s="11">
        <v>14.9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58</v>
      </c>
      <c r="E28" s="10" t="s">
        <v>18</v>
      </c>
      <c r="F28" s="11">
        <v>5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20</v>
      </c>
      <c r="E29" s="10" t="s">
        <v>21</v>
      </c>
      <c r="F29" s="11">
        <v>0.1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59</v>
      </c>
      <c r="E30" s="10" t="s">
        <v>17</v>
      </c>
      <c r="F30" s="11">
        <v>1.2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57</v>
      </c>
      <c r="E31" s="10" t="s">
        <v>17</v>
      </c>
      <c r="F31" s="11">
        <v>0.2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22</v>
      </c>
      <c r="E32" s="10" t="s">
        <v>13</v>
      </c>
      <c r="F32" s="11">
        <v>1</v>
      </c>
      <c r="G32" s="12">
        <f>+G33+G34+G35+G36+G37+G38+G39</f>
        <v>0</v>
      </c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60</v>
      </c>
      <c r="E33" s="10" t="s">
        <v>17</v>
      </c>
      <c r="F33" s="11">
        <v>6.6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61</v>
      </c>
      <c r="E34" s="10" t="s">
        <v>17</v>
      </c>
      <c r="F34" s="11">
        <v>6.6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62</v>
      </c>
      <c r="E35" s="10" t="s">
        <v>23</v>
      </c>
      <c r="F35" s="11">
        <v>1.5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79</v>
      </c>
      <c r="E36" s="10" t="s">
        <v>17</v>
      </c>
      <c r="F36" s="11">
        <v>6.6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80</v>
      </c>
      <c r="E37" s="10" t="s">
        <v>24</v>
      </c>
      <c r="F37" s="11">
        <v>1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25</v>
      </c>
      <c r="E38" s="10" t="s">
        <v>23</v>
      </c>
      <c r="F38" s="11">
        <v>0.2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63</v>
      </c>
      <c r="E39" s="10" t="s">
        <v>23</v>
      </c>
      <c r="F39" s="11">
        <v>15.5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33" t="s">
        <v>26</v>
      </c>
      <c r="C40" s="33"/>
      <c r="D40" s="34"/>
      <c r="E40" s="10" t="s">
        <v>13</v>
      </c>
      <c r="F40" s="11">
        <v>1</v>
      </c>
      <c r="G40" s="12">
        <f>+G41</f>
        <v>0</v>
      </c>
      <c r="H40" s="13"/>
      <c r="I40" s="14">
        <v>31</v>
      </c>
      <c r="J40" s="14">
        <v>2</v>
      </c>
    </row>
    <row r="41" spans="1:10" ht="42" customHeight="1" x14ac:dyDescent="0.15">
      <c r="A41" s="15"/>
      <c r="B41" s="16"/>
      <c r="C41" s="33" t="s">
        <v>26</v>
      </c>
      <c r="D41" s="34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>
        <v>3</v>
      </c>
    </row>
    <row r="42" spans="1:10" ht="42" customHeight="1" x14ac:dyDescent="0.15">
      <c r="A42" s="15"/>
      <c r="B42" s="16"/>
      <c r="C42" s="16"/>
      <c r="D42" s="17" t="s">
        <v>26</v>
      </c>
      <c r="E42" s="10" t="s">
        <v>13</v>
      </c>
      <c r="F42" s="11">
        <v>1</v>
      </c>
      <c r="G42" s="12">
        <f>+G43+G44+G45+G46+G47+G48+G49+G50</f>
        <v>0</v>
      </c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49</v>
      </c>
      <c r="E43" s="10" t="s">
        <v>17</v>
      </c>
      <c r="F43" s="11">
        <v>42.9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51</v>
      </c>
      <c r="E44" s="10" t="s">
        <v>18</v>
      </c>
      <c r="F44" s="11">
        <v>130.69999999999999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64</v>
      </c>
      <c r="E45" s="10" t="s">
        <v>27</v>
      </c>
      <c r="F45" s="11">
        <v>58.1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65</v>
      </c>
      <c r="E46" s="10" t="s">
        <v>27</v>
      </c>
      <c r="F46" s="11">
        <v>3.9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28</v>
      </c>
      <c r="E47" s="10" t="s">
        <v>29</v>
      </c>
      <c r="F47" s="11">
        <v>3.4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54</v>
      </c>
      <c r="E48" s="10" t="s">
        <v>17</v>
      </c>
      <c r="F48" s="11">
        <v>181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55</v>
      </c>
      <c r="E49" s="10" t="s">
        <v>17</v>
      </c>
      <c r="F49" s="11">
        <v>181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66</v>
      </c>
      <c r="E50" s="10" t="s">
        <v>18</v>
      </c>
      <c r="F50" s="11">
        <v>35.299999999999997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33" t="s">
        <v>30</v>
      </c>
      <c r="C51" s="33"/>
      <c r="D51" s="34"/>
      <c r="E51" s="10" t="s">
        <v>13</v>
      </c>
      <c r="F51" s="11">
        <v>1</v>
      </c>
      <c r="G51" s="12">
        <f>+G52</f>
        <v>0</v>
      </c>
      <c r="H51" s="13"/>
      <c r="I51" s="14">
        <v>42</v>
      </c>
      <c r="J51" s="14">
        <v>2</v>
      </c>
    </row>
    <row r="52" spans="1:10" ht="42" customHeight="1" x14ac:dyDescent="0.15">
      <c r="A52" s="15"/>
      <c r="B52" s="16"/>
      <c r="C52" s="33" t="s">
        <v>30</v>
      </c>
      <c r="D52" s="34"/>
      <c r="E52" s="10" t="s">
        <v>13</v>
      </c>
      <c r="F52" s="11">
        <v>1</v>
      </c>
      <c r="G52" s="12">
        <f>+G53</f>
        <v>0</v>
      </c>
      <c r="H52" s="13"/>
      <c r="I52" s="14">
        <v>43</v>
      </c>
      <c r="J52" s="14">
        <v>3</v>
      </c>
    </row>
    <row r="53" spans="1:10" ht="42" customHeight="1" x14ac:dyDescent="0.15">
      <c r="A53" s="15"/>
      <c r="B53" s="16"/>
      <c r="C53" s="16"/>
      <c r="D53" s="17" t="s">
        <v>31</v>
      </c>
      <c r="E53" s="10" t="s">
        <v>13</v>
      </c>
      <c r="F53" s="11">
        <v>1</v>
      </c>
      <c r="G53" s="12">
        <f>+G54+G55+G56+G57+G58</f>
        <v>0</v>
      </c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67</v>
      </c>
      <c r="E54" s="10" t="s">
        <v>29</v>
      </c>
      <c r="F54" s="11">
        <v>172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68</v>
      </c>
      <c r="E55" s="10" t="s">
        <v>29</v>
      </c>
      <c r="F55" s="11">
        <v>172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69</v>
      </c>
      <c r="E56" s="10" t="s">
        <v>29</v>
      </c>
      <c r="F56" s="11">
        <v>8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32</v>
      </c>
      <c r="E57" s="10" t="s">
        <v>33</v>
      </c>
      <c r="F57" s="11">
        <v>4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70</v>
      </c>
      <c r="E58" s="10" t="s">
        <v>34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33" t="s">
        <v>35</v>
      </c>
      <c r="C59" s="33"/>
      <c r="D59" s="34"/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>
        <v>2</v>
      </c>
    </row>
    <row r="60" spans="1:10" ht="42" customHeight="1" x14ac:dyDescent="0.15">
      <c r="A60" s="15"/>
      <c r="B60" s="16"/>
      <c r="C60" s="33" t="s">
        <v>35</v>
      </c>
      <c r="D60" s="34"/>
      <c r="E60" s="10" t="s">
        <v>13</v>
      </c>
      <c r="F60" s="11">
        <v>1</v>
      </c>
      <c r="G60" s="12">
        <f>+G61</f>
        <v>0</v>
      </c>
      <c r="H60" s="13"/>
      <c r="I60" s="14">
        <v>51</v>
      </c>
      <c r="J60" s="14">
        <v>3</v>
      </c>
    </row>
    <row r="61" spans="1:10" ht="42" customHeight="1" x14ac:dyDescent="0.15">
      <c r="A61" s="15"/>
      <c r="B61" s="16"/>
      <c r="C61" s="16"/>
      <c r="D61" s="17" t="s">
        <v>35</v>
      </c>
      <c r="E61" s="10" t="s">
        <v>13</v>
      </c>
      <c r="F61" s="11">
        <v>1</v>
      </c>
      <c r="G61" s="12">
        <f>+G62+G63+G64+G65+G66</f>
        <v>0</v>
      </c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72</v>
      </c>
      <c r="E62" s="10" t="s">
        <v>29</v>
      </c>
      <c r="F62" s="11">
        <v>380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71</v>
      </c>
      <c r="E63" s="10" t="s">
        <v>29</v>
      </c>
      <c r="F63" s="11">
        <v>100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73</v>
      </c>
      <c r="E64" s="10" t="s">
        <v>29</v>
      </c>
      <c r="F64" s="11">
        <v>480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74</v>
      </c>
      <c r="E65" s="10" t="s">
        <v>29</v>
      </c>
      <c r="F65" s="11">
        <v>20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75</v>
      </c>
      <c r="E66" s="10" t="s">
        <v>34</v>
      </c>
      <c r="F66" s="11">
        <v>1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33" t="s">
        <v>36</v>
      </c>
      <c r="C67" s="33"/>
      <c r="D67" s="34"/>
      <c r="E67" s="10" t="s">
        <v>13</v>
      </c>
      <c r="F67" s="11">
        <v>1</v>
      </c>
      <c r="G67" s="12">
        <f>+G68</f>
        <v>0</v>
      </c>
      <c r="H67" s="13"/>
      <c r="I67" s="14">
        <v>58</v>
      </c>
      <c r="J67" s="14">
        <v>2</v>
      </c>
    </row>
    <row r="68" spans="1:10" ht="42" customHeight="1" x14ac:dyDescent="0.15">
      <c r="A68" s="15"/>
      <c r="B68" s="16"/>
      <c r="C68" s="33" t="s">
        <v>36</v>
      </c>
      <c r="D68" s="34"/>
      <c r="E68" s="10" t="s">
        <v>13</v>
      </c>
      <c r="F68" s="11">
        <v>1</v>
      </c>
      <c r="G68" s="12">
        <f>+G69</f>
        <v>0</v>
      </c>
      <c r="H68" s="13"/>
      <c r="I68" s="14">
        <v>59</v>
      </c>
      <c r="J68" s="14">
        <v>3</v>
      </c>
    </row>
    <row r="69" spans="1:10" ht="42" customHeight="1" x14ac:dyDescent="0.15">
      <c r="A69" s="15"/>
      <c r="B69" s="16"/>
      <c r="C69" s="16"/>
      <c r="D69" s="17" t="s">
        <v>37</v>
      </c>
      <c r="E69" s="10" t="s">
        <v>13</v>
      </c>
      <c r="F69" s="11">
        <v>1</v>
      </c>
      <c r="G69" s="12">
        <f>+G70+G71+G72</f>
        <v>0</v>
      </c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76</v>
      </c>
      <c r="E70" s="10" t="s">
        <v>38</v>
      </c>
      <c r="F70" s="11">
        <v>1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39</v>
      </c>
      <c r="E71" s="10" t="s">
        <v>38</v>
      </c>
      <c r="F71" s="11">
        <v>1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77</v>
      </c>
      <c r="E72" s="10" t="s">
        <v>38</v>
      </c>
      <c r="F72" s="11">
        <v>2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32" t="s">
        <v>40</v>
      </c>
      <c r="B73" s="33"/>
      <c r="C73" s="33"/>
      <c r="D73" s="34"/>
      <c r="E73" s="10" t="s">
        <v>13</v>
      </c>
      <c r="F73" s="11">
        <v>1</v>
      </c>
      <c r="G73" s="12">
        <f>+G74+G76</f>
        <v>0</v>
      </c>
      <c r="H73" s="13"/>
      <c r="I73" s="14">
        <v>64</v>
      </c>
      <c r="J73" s="14"/>
    </row>
    <row r="74" spans="1:10" ht="42" customHeight="1" x14ac:dyDescent="0.15">
      <c r="A74" s="32" t="s">
        <v>41</v>
      </c>
      <c r="B74" s="33"/>
      <c r="C74" s="33"/>
      <c r="D74" s="34"/>
      <c r="E74" s="10" t="s">
        <v>13</v>
      </c>
      <c r="F74" s="11">
        <v>1</v>
      </c>
      <c r="G74" s="12">
        <f>+G75</f>
        <v>0</v>
      </c>
      <c r="H74" s="13"/>
      <c r="I74" s="14">
        <v>65</v>
      </c>
      <c r="J74" s="14">
        <v>200</v>
      </c>
    </row>
    <row r="75" spans="1:10" ht="42" customHeight="1" x14ac:dyDescent="0.15">
      <c r="A75" s="32" t="s">
        <v>42</v>
      </c>
      <c r="B75" s="33"/>
      <c r="C75" s="33"/>
      <c r="D75" s="34"/>
      <c r="E75" s="10" t="s">
        <v>13</v>
      </c>
      <c r="F75" s="11">
        <v>1</v>
      </c>
      <c r="G75" s="18"/>
      <c r="H75" s="13"/>
      <c r="I75" s="14">
        <v>66</v>
      </c>
      <c r="J75" s="14"/>
    </row>
    <row r="76" spans="1:10" ht="42" customHeight="1" x14ac:dyDescent="0.15">
      <c r="A76" s="32" t="s">
        <v>43</v>
      </c>
      <c r="B76" s="33"/>
      <c r="C76" s="33"/>
      <c r="D76" s="34"/>
      <c r="E76" s="10" t="s">
        <v>13</v>
      </c>
      <c r="F76" s="11">
        <v>1</v>
      </c>
      <c r="G76" s="12">
        <f>+G77</f>
        <v>0</v>
      </c>
      <c r="H76" s="13"/>
      <c r="I76" s="14">
        <v>67</v>
      </c>
      <c r="J76" s="14">
        <v>210</v>
      </c>
    </row>
    <row r="77" spans="1:10" ht="42" customHeight="1" x14ac:dyDescent="0.15">
      <c r="A77" s="32" t="s">
        <v>44</v>
      </c>
      <c r="B77" s="33"/>
      <c r="C77" s="33"/>
      <c r="D77" s="34"/>
      <c r="E77" s="10" t="s">
        <v>13</v>
      </c>
      <c r="F77" s="11">
        <v>1</v>
      </c>
      <c r="G77" s="18"/>
      <c r="H77" s="13"/>
      <c r="I77" s="14">
        <v>68</v>
      </c>
      <c r="J77" s="14"/>
    </row>
    <row r="78" spans="1:10" ht="42" customHeight="1" x14ac:dyDescent="0.15">
      <c r="A78" s="32" t="s">
        <v>45</v>
      </c>
      <c r="B78" s="33"/>
      <c r="C78" s="33"/>
      <c r="D78" s="34"/>
      <c r="E78" s="10" t="s">
        <v>13</v>
      </c>
      <c r="F78" s="11">
        <v>1</v>
      </c>
      <c r="G78" s="18"/>
      <c r="H78" s="13"/>
      <c r="I78" s="14">
        <v>69</v>
      </c>
      <c r="J78" s="14">
        <v>220</v>
      </c>
    </row>
    <row r="79" spans="1:10" ht="42" customHeight="1" x14ac:dyDescent="0.15">
      <c r="A79" s="32" t="s">
        <v>46</v>
      </c>
      <c r="B79" s="33"/>
      <c r="C79" s="33"/>
      <c r="D79" s="34"/>
      <c r="E79" s="10" t="s">
        <v>13</v>
      </c>
      <c r="F79" s="11">
        <v>1</v>
      </c>
      <c r="G79" s="12">
        <f>+G10+G78</f>
        <v>0</v>
      </c>
      <c r="H79" s="13"/>
      <c r="I79" s="14">
        <v>70</v>
      </c>
      <c r="J79" s="14">
        <v>30</v>
      </c>
    </row>
    <row r="80" spans="1:10" ht="42" customHeight="1" x14ac:dyDescent="0.15">
      <c r="A80" s="23" t="s">
        <v>47</v>
      </c>
      <c r="B80" s="24"/>
      <c r="C80" s="24"/>
      <c r="D80" s="25"/>
      <c r="E80" s="19" t="s">
        <v>48</v>
      </c>
      <c r="F80" s="20" t="s">
        <v>48</v>
      </c>
      <c r="G80" s="21">
        <f>G79</f>
        <v>0</v>
      </c>
      <c r="I80" s="22">
        <v>71</v>
      </c>
      <c r="J80" s="22">
        <v>90</v>
      </c>
    </row>
    <row r="81" ht="42" customHeight="1" x14ac:dyDescent="0.15"/>
    <row r="82" ht="42" customHeight="1" x14ac:dyDescent="0.15"/>
  </sheetData>
  <sheetProtection algorithmName="SHA-512" hashValue="LQGncuCkRrU7HjlFW4pXsExxKoQUe3p5ZudRAwMqb8IR7FEQANyaIVtuzSC2DvhyRfQ+1+MxFdbXOtbSWvdUEw==" saltValue="cQVUCYMC2fUBW76iQ/q4XQ==" spinCount="100000" sheet="1" objects="1" scenarios="1"/>
  <mergeCells count="27">
    <mergeCell ref="A79:D79"/>
    <mergeCell ref="A74:D74"/>
    <mergeCell ref="A75:D75"/>
    <mergeCell ref="A76:D76"/>
    <mergeCell ref="A77:D77"/>
    <mergeCell ref="A78:D78"/>
    <mergeCell ref="B59:D59"/>
    <mergeCell ref="C60:D60"/>
    <mergeCell ref="B67:D67"/>
    <mergeCell ref="C68:D68"/>
    <mergeCell ref="A73:D73"/>
    <mergeCell ref="A80:D8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0:D40"/>
    <mergeCell ref="C41:D41"/>
    <mergeCell ref="B51:D51"/>
    <mergeCell ref="C52:D5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徳島県</cp:lastModifiedBy>
  <cp:lastPrinted>2025-06-12T08:10:38Z</cp:lastPrinted>
  <dcterms:created xsi:type="dcterms:W3CDTF">2014-01-09T08:55:00Z</dcterms:created>
  <dcterms:modified xsi:type="dcterms:W3CDTF">2025-06-12T08:11:49Z</dcterms:modified>
</cp:coreProperties>
</file>